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I\NEW_AUTOCAD PROGETTI\COMUNE DI VENEZIA\0_AGGIORNAMENTO PREZZARIO 2024\FILE EDITABILI\"/>
    </mc:Choice>
  </mc:AlternateContent>
  <xr:revisionPtr revIDLastSave="0" documentId="13_ncr:1_{FF52DC71-9174-4AFD-8499-17D8B3AC72C6}" xr6:coauthVersionLast="36" xr6:coauthVersionMax="36" xr10:uidLastSave="{00000000-0000-0000-0000-000000000000}"/>
  <bookViews>
    <workbookView xWindow="0" yWindow="0" windowWidth="13080" windowHeight="6975" tabRatio="895" xr2:uid="{00000000-000D-0000-FFFF-FFFF00000000}"/>
  </bookViews>
  <sheets>
    <sheet name="NP.00" sheetId="55" r:id="rId1"/>
  </sheets>
  <definedNames>
    <definedName name="_xlnm.Print_Area" localSheetId="0">NP.00!$A$1:$G$66</definedName>
  </definedNames>
  <calcPr calcId="179021"/>
</workbook>
</file>

<file path=xl/calcChain.xml><?xml version="1.0" encoding="utf-8"?>
<calcChain xmlns="http://schemas.openxmlformats.org/spreadsheetml/2006/main">
  <c r="F51" i="55" l="1"/>
  <c r="F28" i="55" l="1"/>
  <c r="F26" i="55"/>
  <c r="F27" i="55"/>
  <c r="F29" i="55"/>
  <c r="F25" i="55"/>
  <c r="F30" i="55"/>
  <c r="F31" i="55"/>
  <c r="F24" i="55"/>
  <c r="F13" i="55"/>
  <c r="F14" i="55"/>
  <c r="F15" i="55"/>
  <c r="F16" i="55"/>
  <c r="F17" i="55"/>
  <c r="F54" i="55" l="1"/>
  <c r="F53" i="55"/>
  <c r="F52" i="55"/>
  <c r="F48" i="55"/>
  <c r="F46" i="55"/>
  <c r="F43" i="55"/>
  <c r="F42" i="55"/>
  <c r="F41" i="55"/>
  <c r="F40" i="55"/>
  <c r="F39" i="55"/>
  <c r="F38" i="55"/>
  <c r="F37" i="55"/>
  <c r="F36" i="55"/>
  <c r="F35" i="55"/>
  <c r="F32" i="55"/>
  <c r="F23" i="55"/>
  <c r="F33" i="55" s="1"/>
  <c r="F22" i="55"/>
  <c r="F19" i="55"/>
  <c r="F18" i="55"/>
  <c r="F55" i="55" l="1"/>
  <c r="F44" i="55"/>
  <c r="F20" i="55"/>
  <c r="E47" i="55" s="1"/>
  <c r="F47" i="55" s="1"/>
  <c r="F49" i="55" s="1"/>
  <c r="F57" i="55" l="1"/>
  <c r="F59" i="55" l="1"/>
  <c r="F61" i="55" s="1"/>
  <c r="F63" i="55" s="1"/>
  <c r="G55" i="55" s="1"/>
  <c r="G44" i="55" l="1"/>
  <c r="G33" i="55"/>
  <c r="G20" i="55"/>
  <c r="G49" i="55"/>
</calcChain>
</file>

<file path=xl/sharedStrings.xml><?xml version="1.0" encoding="utf-8"?>
<sst xmlns="http://schemas.openxmlformats.org/spreadsheetml/2006/main" count="117" uniqueCount="95">
  <si>
    <t>%</t>
  </si>
  <si>
    <t xml:space="preserve">SCHEDA DI ANALISI PREZZI UNITARI DI LAVORAZIONE </t>
  </si>
  <si>
    <t>DESCRIZIONE ESTESA ARTICOLO:</t>
  </si>
  <si>
    <t>DATA:</t>
  </si>
  <si>
    <t>N° Art.:</t>
  </si>
  <si>
    <t>NOTE:</t>
  </si>
  <si>
    <t>RIF.</t>
  </si>
  <si>
    <t>UNITA' di</t>
  </si>
  <si>
    <t>QUANTITA'</t>
  </si>
  <si>
    <t>COSTO</t>
  </si>
  <si>
    <t>COSTO UN.</t>
  </si>
  <si>
    <t>Art.</t>
  </si>
  <si>
    <t>MISURA</t>
  </si>
  <si>
    <t>UNITARIO</t>
  </si>
  <si>
    <t>LAVORAZIONE</t>
  </si>
  <si>
    <t>ora</t>
  </si>
  <si>
    <t>Autocarro 8,5 t. con gru con operatore</t>
  </si>
  <si>
    <t>Mini Escavatore con potenza fino a 15 kw. con operatore</t>
  </si>
  <si>
    <t>Totale Noli</t>
  </si>
  <si>
    <t>t*km</t>
  </si>
  <si>
    <t>Totale Trasporti</t>
  </si>
  <si>
    <t>Nota:</t>
  </si>
  <si>
    <t>TOTALE COSTO</t>
  </si>
  <si>
    <t>UTILE IMPRESA 10%:</t>
  </si>
  <si>
    <t>SOMMANO</t>
  </si>
  <si>
    <t>UNITA' DI MISURA:</t>
  </si>
  <si>
    <t>mq.</t>
  </si>
  <si>
    <t>TOTALE PREZZO DA ANALISI</t>
  </si>
  <si>
    <t>RISORSE</t>
  </si>
  <si>
    <t xml:space="preserve">RISORSE UMANE </t>
  </si>
  <si>
    <t>RU</t>
  </si>
  <si>
    <t>PR</t>
  </si>
  <si>
    <t>AT</t>
  </si>
  <si>
    <t>Quota percentuale di incidenza sul prodotto</t>
  </si>
  <si>
    <t>SPESE GENERALI 17% compr. Oneri Sicurezza Aziendali</t>
  </si>
  <si>
    <t xml:space="preserve"> %</t>
  </si>
  <si>
    <t>incidenza</t>
  </si>
  <si>
    <t>Pontone semovente da 130-180 kW, della portata di 100-150 t, compreso equipaggio</t>
  </si>
  <si>
    <t>Nolo di Gruppo elettrogeno da 10 a 13 kW</t>
  </si>
  <si>
    <t>Nolo di Motocompressore pressione 12 bar</t>
  </si>
  <si>
    <t>Nolo di Argano con motore da HP 4</t>
  </si>
  <si>
    <t>Nolo di ponteggi per il primo mese</t>
  </si>
  <si>
    <t>ATTREZZATURE - TRASPORTI</t>
  </si>
  <si>
    <t>PRODOTTI - MATERIALE</t>
  </si>
  <si>
    <t>Totale Prodotti - Materiali - PR</t>
  </si>
  <si>
    <t>Totale Risorse Umane - RU</t>
  </si>
  <si>
    <t>Totale Prodotti - smaltimenti a discarica - PRSMA</t>
  </si>
  <si>
    <t>ON</t>
  </si>
  <si>
    <t>ONERI DIVERSI</t>
  </si>
  <si>
    <t>a viaggio</t>
  </si>
  <si>
    <t>PREZZARIO COMUNE DI VENEZIA 2024 CENTRO STORICO E ISOLE</t>
  </si>
  <si>
    <t>VE24_</t>
  </si>
  <si>
    <t>Operaio Edile IV° Livello</t>
  </si>
  <si>
    <t>Operaio Edile Specializzato</t>
  </si>
  <si>
    <t>Operaio Edile Qualificato</t>
  </si>
  <si>
    <t>Manovale Edile Comune</t>
  </si>
  <si>
    <t xml:space="preserve">Operaio Impiantista termoidraulico Specializzato </t>
  </si>
  <si>
    <t>Operaio Impiantista termoidraulico Qualificato</t>
  </si>
  <si>
    <t xml:space="preserve">Operaio Impiantista elettrico Specializzato </t>
  </si>
  <si>
    <t>Operaio Impiantista elettrico Qualificato</t>
  </si>
  <si>
    <t>A.08.01.00</t>
  </si>
  <si>
    <t>Tecnico laureato restauratore</t>
  </si>
  <si>
    <t>A.08.02.00</t>
  </si>
  <si>
    <t>Tecnico diplomato restauratore</t>
  </si>
  <si>
    <t>A.01.01.a</t>
  </si>
  <si>
    <t>A.01.02.a</t>
  </si>
  <si>
    <t>A.01.03.a</t>
  </si>
  <si>
    <t>A.01.04.a</t>
  </si>
  <si>
    <t>A.02.02.a</t>
  </si>
  <si>
    <t>A.02.03.a</t>
  </si>
  <si>
    <t>A.04.02.a</t>
  </si>
  <si>
    <t>A.04.03.a</t>
  </si>
  <si>
    <t>A.03.01.00</t>
  </si>
  <si>
    <t>Sommozzatore compresa attrezzatura</t>
  </si>
  <si>
    <t>D.09.02.a</t>
  </si>
  <si>
    <t>D.15.06.00</t>
  </si>
  <si>
    <t>Nolo di Betta o Bettolina con operatore p.ta 6 t. 4 mc.</t>
  </si>
  <si>
    <t xml:space="preserve">ATTREZZATURE - NOLI </t>
  </si>
  <si>
    <t>D.03.02.00</t>
  </si>
  <si>
    <t>D.03.04.a</t>
  </si>
  <si>
    <t>D.04.01.c</t>
  </si>
  <si>
    <t>D.05.07.b</t>
  </si>
  <si>
    <t>D.05.08.a</t>
  </si>
  <si>
    <t>Nolo Martello demolitore aria compressa l/min. 1200 peso 5 kg.</t>
  </si>
  <si>
    <t>D.09.11.a</t>
  </si>
  <si>
    <t>D.15.03.b</t>
  </si>
  <si>
    <t>Trasporti materiali terrestri</t>
  </si>
  <si>
    <t>Oneri smaltimento rifiuti inerti da demolizione CER 17.01.07</t>
  </si>
  <si>
    <t>mc.</t>
  </si>
  <si>
    <t>Oneri smaltimento legno CER 17.02.01</t>
  </si>
  <si>
    <t>Oneri smaltimento Cartongesso CER 17.08.02</t>
  </si>
  <si>
    <t>Oneri smaltimento rifiuti ( nylon, carta, plastica, gomma ecc.) CER 15.01.06</t>
  </si>
  <si>
    <t>Celle a calcolo automatico</t>
  </si>
  <si>
    <t>Celle a inserimento libero</t>
  </si>
  <si>
    <t>Nolo di motobarca da 9 a 12 mc. con gru con operatore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</si>
</sst>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\€\ #,##0.00;[Red]\-\€\ #,##0.00"/>
  </numFmts>
  <fonts count="10">
    <font>
      <sz val="10"/>
      <name val="Arial"/>
    </font>
    <font>
      <sz val="10"/>
      <name val="Arial"/>
      <family val="2"/>
    </font>
    <font>
      <sz val="10"/>
      <name val="Geneva"/>
    </font>
    <font>
      <b/>
      <sz val="16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color indexed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/>
    <xf numFmtId="0" fontId="6" fillId="0" borderId="13" xfId="2" applyFont="1" applyFill="1" applyBorder="1" applyAlignment="1">
      <alignment horizontal="left"/>
    </xf>
    <xf numFmtId="3" fontId="7" fillId="0" borderId="14" xfId="2" applyNumberFormat="1" applyFont="1" applyFill="1" applyBorder="1" applyAlignment="1">
      <alignment horizontal="center"/>
    </xf>
    <xf numFmtId="4" fontId="7" fillId="0" borderId="14" xfId="2" applyNumberFormat="1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/>
    </xf>
    <xf numFmtId="4" fontId="4" fillId="0" borderId="2" xfId="2" applyNumberFormat="1" applyFont="1" applyFill="1" applyBorder="1" applyAlignment="1">
      <alignment horizontal="center"/>
    </xf>
    <xf numFmtId="3" fontId="4" fillId="0" borderId="19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left"/>
    </xf>
    <xf numFmtId="4" fontId="4" fillId="0" borderId="21" xfId="2" applyNumberFormat="1" applyFont="1" applyFill="1" applyBorder="1" applyAlignment="1">
      <alignment horizontal="center"/>
    </xf>
    <xf numFmtId="3" fontId="4" fillId="0" borderId="22" xfId="2" applyNumberFormat="1" applyFont="1" applyFill="1" applyBorder="1" applyAlignment="1">
      <alignment horizontal="center"/>
    </xf>
    <xf numFmtId="0" fontId="6" fillId="0" borderId="28" xfId="2" applyFont="1" applyFill="1" applyBorder="1" applyAlignment="1">
      <alignment horizontal="center"/>
    </xf>
    <xf numFmtId="4" fontId="6" fillId="0" borderId="28" xfId="2" applyNumberFormat="1" applyFont="1" applyFill="1" applyBorder="1" applyAlignment="1">
      <alignment horizontal="center"/>
    </xf>
    <xf numFmtId="3" fontId="6" fillId="0" borderId="28" xfId="2" applyNumberFormat="1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7" fillId="0" borderId="29" xfId="2" applyFont="1" applyFill="1" applyBorder="1" applyAlignment="1">
      <alignment horizontal="center"/>
    </xf>
    <xf numFmtId="4" fontId="6" fillId="0" borderId="29" xfId="2" applyNumberFormat="1" applyFont="1" applyFill="1" applyBorder="1" applyAlignment="1">
      <alignment horizontal="center"/>
    </xf>
    <xf numFmtId="3" fontId="6" fillId="0" borderId="29" xfId="2" applyNumberFormat="1" applyFont="1" applyFill="1" applyBorder="1" applyAlignment="1">
      <alignment horizontal="center"/>
    </xf>
    <xf numFmtId="20" fontId="8" fillId="0" borderId="30" xfId="2" quotePrefix="1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right"/>
    </xf>
    <xf numFmtId="4" fontId="6" fillId="0" borderId="3" xfId="2" applyNumberFormat="1" applyFont="1" applyFill="1" applyBorder="1" applyAlignment="1">
      <alignment horizontal="right"/>
    </xf>
    <xf numFmtId="0" fontId="6" fillId="0" borderId="1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7" fillId="0" borderId="16" xfId="2" applyFont="1" applyFill="1" applyBorder="1" applyAlignment="1">
      <alignment vertical="top" wrapText="1"/>
    </xf>
    <xf numFmtId="0" fontId="6" fillId="0" borderId="32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left" wrapText="1"/>
    </xf>
    <xf numFmtId="0" fontId="7" fillId="0" borderId="38" xfId="2" applyFont="1" applyFill="1" applyBorder="1" applyAlignment="1">
      <alignment horizontal="center"/>
    </xf>
    <xf numFmtId="0" fontId="7" fillId="0" borderId="39" xfId="2" applyFont="1" applyFill="1" applyBorder="1" applyAlignment="1">
      <alignment horizontal="left"/>
    </xf>
    <xf numFmtId="0" fontId="6" fillId="0" borderId="35" xfId="2" applyFont="1" applyFill="1" applyBorder="1" applyAlignment="1">
      <alignment horizontal="center"/>
    </xf>
    <xf numFmtId="0" fontId="6" fillId="0" borderId="34" xfId="2" applyFont="1" applyFill="1" applyBorder="1" applyAlignment="1">
      <alignment horizontal="left"/>
    </xf>
    <xf numFmtId="0" fontId="7" fillId="0" borderId="35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left"/>
    </xf>
    <xf numFmtId="0" fontId="7" fillId="0" borderId="42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left"/>
    </xf>
    <xf numFmtId="0" fontId="7" fillId="0" borderId="34" xfId="2" applyFont="1" applyFill="1" applyBorder="1" applyAlignment="1">
      <alignment horizontal="left"/>
    </xf>
    <xf numFmtId="0" fontId="7" fillId="0" borderId="35" xfId="2" applyFont="1" applyFill="1" applyBorder="1" applyAlignment="1">
      <alignment horizontal="center" vertical="top"/>
    </xf>
    <xf numFmtId="0" fontId="7" fillId="0" borderId="34" xfId="2" applyFont="1" applyFill="1" applyBorder="1" applyAlignment="1">
      <alignment horizontal="left" wrapText="1"/>
    </xf>
    <xf numFmtId="0" fontId="7" fillId="0" borderId="41" xfId="2" applyFont="1" applyFill="1" applyBorder="1" applyAlignment="1">
      <alignment horizontal="center" vertical="top"/>
    </xf>
    <xf numFmtId="20" fontId="7" fillId="0" borderId="35" xfId="2" quotePrefix="1" applyNumberFormat="1" applyFont="1" applyFill="1" applyBorder="1" applyAlignment="1">
      <alignment horizontal="center"/>
    </xf>
    <xf numFmtId="0" fontId="7" fillId="0" borderId="36" xfId="2" applyFont="1" applyFill="1" applyBorder="1" applyAlignment="1">
      <alignment horizontal="center"/>
    </xf>
    <xf numFmtId="0" fontId="6" fillId="0" borderId="38" xfId="2" applyFont="1" applyFill="1" applyBorder="1" applyAlignment="1">
      <alignment horizontal="center"/>
    </xf>
    <xf numFmtId="0" fontId="7" fillId="0" borderId="43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left"/>
    </xf>
    <xf numFmtId="0" fontId="6" fillId="0" borderId="10" xfId="2" applyFont="1" applyFill="1" applyBorder="1"/>
    <xf numFmtId="0" fontId="6" fillId="0" borderId="11" xfId="2" applyFont="1" applyFill="1" applyBorder="1"/>
    <xf numFmtId="0" fontId="6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center"/>
    </xf>
    <xf numFmtId="4" fontId="7" fillId="0" borderId="6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4" fontId="7" fillId="0" borderId="11" xfId="2" applyNumberFormat="1" applyFont="1" applyFill="1" applyBorder="1" applyAlignment="1">
      <alignment horizontal="center"/>
    </xf>
    <xf numFmtId="0" fontId="7" fillId="0" borderId="16" xfId="2" applyFont="1" applyFill="1" applyBorder="1"/>
    <xf numFmtId="0" fontId="7" fillId="0" borderId="2" xfId="2" applyFont="1" applyFill="1" applyBorder="1" applyAlignment="1">
      <alignment horizontal="left"/>
    </xf>
    <xf numFmtId="4" fontId="7" fillId="0" borderId="3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6" fillId="0" borderId="46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0" fontId="1" fillId="0" borderId="0" xfId="0" applyFont="1" applyBorder="1"/>
    <xf numFmtId="0" fontId="6" fillId="0" borderId="47" xfId="2" applyFont="1" applyFill="1" applyBorder="1" applyAlignment="1">
      <alignment horizontal="left"/>
    </xf>
    <xf numFmtId="0" fontId="7" fillId="0" borderId="48" xfId="2" applyFont="1" applyFill="1" applyBorder="1" applyAlignment="1">
      <alignment horizontal="center"/>
    </xf>
    <xf numFmtId="4" fontId="6" fillId="0" borderId="48" xfId="2" applyNumberFormat="1" applyFont="1" applyFill="1" applyBorder="1" applyAlignment="1">
      <alignment horizontal="center"/>
    </xf>
    <xf numFmtId="0" fontId="7" fillId="0" borderId="23" xfId="2" applyFont="1" applyFill="1" applyBorder="1"/>
    <xf numFmtId="0" fontId="7" fillId="0" borderId="24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20" fontId="7" fillId="0" borderId="36" xfId="2" quotePrefix="1" applyNumberFormat="1" applyFont="1" applyFill="1" applyBorder="1" applyAlignment="1">
      <alignment horizontal="center"/>
    </xf>
    <xf numFmtId="10" fontId="6" fillId="0" borderId="0" xfId="2" applyNumberFormat="1" applyFont="1"/>
    <xf numFmtId="0" fontId="6" fillId="0" borderId="42" xfId="2" applyFont="1" applyFill="1" applyBorder="1" applyAlignment="1">
      <alignment horizontal="center"/>
    </xf>
    <xf numFmtId="0" fontId="6" fillId="0" borderId="17" xfId="2" applyFont="1" applyFill="1" applyBorder="1" applyAlignment="1">
      <alignment vertical="top" wrapText="1"/>
    </xf>
    <xf numFmtId="0" fontId="7" fillId="0" borderId="49" xfId="2" applyFont="1" applyFill="1" applyBorder="1" applyAlignment="1">
      <alignment horizontal="left"/>
    </xf>
    <xf numFmtId="0" fontId="7" fillId="0" borderId="50" xfId="2" applyFont="1" applyFill="1" applyBorder="1" applyAlignment="1">
      <alignment horizontal="center"/>
    </xf>
    <xf numFmtId="0" fontId="7" fillId="0" borderId="51" xfId="2" applyFont="1" applyFill="1" applyBorder="1" applyAlignment="1">
      <alignment horizontal="left"/>
    </xf>
    <xf numFmtId="0" fontId="7" fillId="0" borderId="53" xfId="2" applyFont="1" applyFill="1" applyBorder="1" applyAlignment="1">
      <alignment horizontal="center"/>
    </xf>
    <xf numFmtId="4" fontId="7" fillId="0" borderId="54" xfId="2" applyNumberFormat="1" applyFont="1" applyFill="1" applyBorder="1" applyAlignment="1">
      <alignment horizontal="center"/>
    </xf>
    <xf numFmtId="4" fontId="7" fillId="0" borderId="55" xfId="2" applyNumberFormat="1" applyFont="1" applyFill="1" applyBorder="1" applyAlignment="1">
      <alignment horizontal="center"/>
    </xf>
    <xf numFmtId="0" fontId="7" fillId="0" borderId="55" xfId="2" applyFont="1" applyFill="1" applyBorder="1" applyAlignment="1">
      <alignment horizontal="center"/>
    </xf>
    <xf numFmtId="4" fontId="7" fillId="0" borderId="56" xfId="2" applyNumberFormat="1" applyFont="1" applyFill="1" applyBorder="1" applyAlignment="1">
      <alignment horizontal="center"/>
    </xf>
    <xf numFmtId="4" fontId="7" fillId="0" borderId="53" xfId="2" applyNumberFormat="1" applyFont="1" applyFill="1" applyBorder="1" applyAlignment="1">
      <alignment horizontal="center"/>
    </xf>
    <xf numFmtId="2" fontId="7" fillId="0" borderId="53" xfId="2" applyNumberFormat="1" applyFont="1" applyFill="1" applyBorder="1" applyAlignment="1"/>
    <xf numFmtId="2" fontId="7" fillId="0" borderId="55" xfId="2" applyNumberFormat="1" applyFont="1" applyFill="1" applyBorder="1" applyAlignment="1"/>
    <xf numFmtId="10" fontId="7" fillId="0" borderId="55" xfId="2" applyNumberFormat="1" applyFont="1" applyFill="1" applyBorder="1" applyAlignment="1"/>
    <xf numFmtId="165" fontId="7" fillId="0" borderId="55" xfId="0" applyNumberFormat="1" applyFont="1" applyBorder="1" applyAlignment="1">
      <alignment horizontal="right"/>
    </xf>
    <xf numFmtId="4" fontId="7" fillId="0" borderId="39" xfId="2" applyNumberFormat="1" applyFont="1" applyFill="1" applyBorder="1" applyAlignment="1">
      <alignment horizontal="center"/>
    </xf>
    <xf numFmtId="2" fontId="7" fillId="0" borderId="58" xfId="2" applyNumberFormat="1" applyFont="1" applyFill="1" applyBorder="1" applyAlignment="1"/>
    <xf numFmtId="165" fontId="7" fillId="0" borderId="56" xfId="0" applyNumberFormat="1" applyFont="1" applyBorder="1" applyAlignment="1">
      <alignment horizontal="right"/>
    </xf>
    <xf numFmtId="4" fontId="7" fillId="0" borderId="59" xfId="2" applyNumberFormat="1" applyFont="1" applyFill="1" applyBorder="1" applyAlignment="1">
      <alignment horizontal="center"/>
    </xf>
    <xf numFmtId="0" fontId="6" fillId="0" borderId="57" xfId="2" applyFont="1" applyFill="1" applyBorder="1" applyAlignment="1">
      <alignment horizontal="right"/>
    </xf>
    <xf numFmtId="2" fontId="7" fillId="0" borderId="56" xfId="2" applyNumberFormat="1" applyFont="1" applyFill="1" applyBorder="1" applyAlignment="1"/>
    <xf numFmtId="0" fontId="6" fillId="0" borderId="53" xfId="2" applyFont="1" applyFill="1" applyBorder="1" applyAlignment="1">
      <alignment horizontal="right"/>
    </xf>
    <xf numFmtId="0" fontId="6" fillId="0" borderId="59" xfId="2" applyFont="1" applyFill="1" applyBorder="1" applyAlignment="1">
      <alignment horizontal="right"/>
    </xf>
    <xf numFmtId="0" fontId="7" fillId="0" borderId="56" xfId="2" applyFont="1" applyFill="1" applyBorder="1" applyAlignment="1">
      <alignment horizontal="center"/>
    </xf>
    <xf numFmtId="165" fontId="7" fillId="0" borderId="56" xfId="0" applyNumberFormat="1" applyFont="1" applyFill="1" applyBorder="1" applyAlignment="1">
      <alignment horizontal="right"/>
    </xf>
    <xf numFmtId="0" fontId="7" fillId="0" borderId="61" xfId="2" applyFont="1" applyFill="1" applyBorder="1" applyAlignment="1">
      <alignment horizontal="center"/>
    </xf>
    <xf numFmtId="2" fontId="7" fillId="0" borderId="62" xfId="2" applyNumberFormat="1" applyFont="1" applyFill="1" applyBorder="1" applyAlignment="1"/>
    <xf numFmtId="0" fontId="7" fillId="0" borderId="62" xfId="2" applyFont="1" applyFill="1" applyBorder="1" applyAlignment="1">
      <alignment horizontal="right"/>
    </xf>
    <xf numFmtId="4" fontId="7" fillId="0" borderId="64" xfId="2" applyNumberFormat="1" applyFont="1" applyFill="1" applyBorder="1" applyAlignment="1">
      <alignment horizontal="center"/>
    </xf>
    <xf numFmtId="4" fontId="7" fillId="0" borderId="65" xfId="2" applyNumberFormat="1" applyFont="1" applyFill="1" applyBorder="1" applyAlignment="1">
      <alignment horizontal="center"/>
    </xf>
    <xf numFmtId="0" fontId="6" fillId="0" borderId="66" xfId="2" applyFont="1" applyFill="1" applyBorder="1" applyAlignment="1">
      <alignment horizontal="right"/>
    </xf>
    <xf numFmtId="0" fontId="8" fillId="0" borderId="67" xfId="2" applyFont="1" applyFill="1" applyBorder="1" applyAlignment="1">
      <alignment horizontal="center"/>
    </xf>
    <xf numFmtId="4" fontId="8" fillId="0" borderId="67" xfId="2" applyNumberFormat="1" applyFont="1" applyFill="1" applyBorder="1" applyAlignment="1">
      <alignment horizontal="center"/>
    </xf>
    <xf numFmtId="164" fontId="8" fillId="0" borderId="68" xfId="2" applyNumberFormat="1" applyFont="1" applyFill="1" applyBorder="1" applyAlignment="1">
      <alignment horizontal="center"/>
    </xf>
    <xf numFmtId="164" fontId="7" fillId="0" borderId="69" xfId="2" applyNumberFormat="1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4" fillId="0" borderId="28" xfId="2" applyFont="1" applyBorder="1"/>
    <xf numFmtId="0" fontId="7" fillId="0" borderId="52" xfId="2" applyFont="1" applyBorder="1"/>
    <xf numFmtId="164" fontId="7" fillId="2" borderId="70" xfId="2" applyNumberFormat="1" applyFont="1" applyFill="1" applyBorder="1" applyAlignment="1">
      <alignment horizontal="right"/>
    </xf>
    <xf numFmtId="0" fontId="7" fillId="2" borderId="52" xfId="2" applyFont="1" applyFill="1" applyBorder="1"/>
    <xf numFmtId="164" fontId="7" fillId="2" borderId="71" xfId="2" applyNumberFormat="1" applyFont="1" applyFill="1" applyBorder="1" applyAlignment="1">
      <alignment horizontal="right"/>
    </xf>
    <xf numFmtId="164" fontId="6" fillId="2" borderId="60" xfId="2" applyNumberFormat="1" applyFont="1" applyFill="1" applyBorder="1" applyAlignment="1">
      <alignment horizontal="right"/>
    </xf>
    <xf numFmtId="10" fontId="6" fillId="2" borderId="40" xfId="1" applyNumberFormat="1" applyFont="1" applyFill="1" applyBorder="1"/>
    <xf numFmtId="164" fontId="7" fillId="2" borderId="69" xfId="2" applyNumberFormat="1" applyFont="1" applyFill="1" applyBorder="1" applyAlignment="1">
      <alignment horizontal="right"/>
    </xf>
    <xf numFmtId="0" fontId="6" fillId="2" borderId="52" xfId="2" applyFont="1" applyFill="1" applyBorder="1"/>
    <xf numFmtId="164" fontId="6" fillId="2" borderId="40" xfId="2" applyNumberFormat="1" applyFont="1" applyFill="1" applyBorder="1" applyAlignment="1">
      <alignment horizontal="right"/>
    </xf>
    <xf numFmtId="164" fontId="7" fillId="2" borderId="63" xfId="3" applyNumberFormat="1" applyFont="1" applyFill="1" applyBorder="1" applyAlignment="1">
      <alignment horizontal="right"/>
    </xf>
    <xf numFmtId="0" fontId="6" fillId="2" borderId="0" xfId="2" applyFont="1" applyFill="1"/>
    <xf numFmtId="0" fontId="0" fillId="2" borderId="0" xfId="0" applyFill="1"/>
    <xf numFmtId="164" fontId="7" fillId="2" borderId="12" xfId="2" applyNumberFormat="1" applyFont="1" applyFill="1" applyBorder="1" applyAlignment="1">
      <alignment horizontal="right"/>
    </xf>
    <xf numFmtId="0" fontId="7" fillId="2" borderId="0" xfId="2" applyFont="1" applyFill="1"/>
    <xf numFmtId="164" fontId="7" fillId="2" borderId="45" xfId="2" applyNumberFormat="1" applyFont="1" applyFill="1" applyBorder="1" applyAlignment="1">
      <alignment horizontal="right"/>
    </xf>
    <xf numFmtId="10" fontId="6" fillId="2" borderId="0" xfId="2" applyNumberFormat="1" applyFont="1" applyFill="1"/>
    <xf numFmtId="164" fontId="7" fillId="2" borderId="17" xfId="2" applyNumberFormat="1" applyFont="1" applyFill="1" applyBorder="1" applyAlignment="1">
      <alignment horizontal="right"/>
    </xf>
    <xf numFmtId="164" fontId="7" fillId="2" borderId="45" xfId="4" applyNumberFormat="1" applyFont="1" applyFill="1" applyBorder="1" applyAlignment="1">
      <alignment horizontal="right"/>
    </xf>
    <xf numFmtId="10" fontId="7" fillId="2" borderId="0" xfId="2" applyNumberFormat="1" applyFont="1" applyFill="1"/>
    <xf numFmtId="0" fontId="7" fillId="2" borderId="0" xfId="0" applyFont="1" applyFill="1"/>
    <xf numFmtId="164" fontId="9" fillId="2" borderId="40" xfId="2" applyNumberFormat="1" applyFont="1" applyFill="1" applyBorder="1" applyAlignment="1">
      <alignment horizontal="right"/>
    </xf>
    <xf numFmtId="0" fontId="6" fillId="2" borderId="40" xfId="2" applyFont="1" applyFill="1" applyBorder="1" applyAlignment="1">
      <alignment horizontal="center"/>
    </xf>
    <xf numFmtId="165" fontId="7" fillId="2" borderId="55" xfId="0" applyNumberFormat="1" applyFont="1" applyFill="1" applyBorder="1" applyAlignment="1">
      <alignment horizontal="right"/>
    </xf>
    <xf numFmtId="0" fontId="7" fillId="0" borderId="40" xfId="2" applyFont="1" applyFill="1" applyBorder="1"/>
    <xf numFmtId="0" fontId="7" fillId="0" borderId="17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4" fontId="3" fillId="2" borderId="4" xfId="2" applyNumberFormat="1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justify" vertical="top" wrapText="1"/>
    </xf>
    <xf numFmtId="0" fontId="7" fillId="0" borderId="11" xfId="2" applyFont="1" applyFill="1" applyBorder="1" applyAlignment="1">
      <alignment horizontal="justify" vertical="top" wrapText="1"/>
    </xf>
    <xf numFmtId="0" fontId="7" fillId="0" borderId="16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7" fillId="0" borderId="23" xfId="2" applyFont="1" applyFill="1" applyBorder="1" applyAlignment="1">
      <alignment horizontal="justify" vertical="top" wrapText="1"/>
    </xf>
    <xf numFmtId="0" fontId="7" fillId="0" borderId="24" xfId="2" applyFont="1" applyFill="1" applyBorder="1" applyAlignment="1">
      <alignment horizontal="justify" vertical="top" wrapText="1"/>
    </xf>
    <xf numFmtId="4" fontId="6" fillId="0" borderId="13" xfId="2" applyNumberFormat="1" applyFont="1" applyFill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left" vertical="center" wrapText="1"/>
    </xf>
    <xf numFmtId="4" fontId="6" fillId="0" borderId="15" xfId="2" applyNumberFormat="1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justify" vertical="top" wrapText="1"/>
    </xf>
    <xf numFmtId="0" fontId="6" fillId="0" borderId="26" xfId="2" applyFont="1" applyFill="1" applyBorder="1" applyAlignment="1">
      <alignment horizontal="justify" vertical="top" wrapText="1"/>
    </xf>
    <xf numFmtId="0" fontId="6" fillId="0" borderId="27" xfId="2" applyFont="1" applyFill="1" applyBorder="1" applyAlignment="1">
      <alignment horizontal="justify" vertical="top" wrapText="1"/>
    </xf>
  </cellXfs>
  <cellStyles count="5">
    <cellStyle name="Migliaia [0]_795Wv_003.1.xls" xfId="3" xr:uid="{9CBFDD3E-E88A-4507-9B0A-B0903291284A}"/>
    <cellStyle name="Normale" xfId="0" builtinId="0"/>
    <cellStyle name="Normale_795Wv_003.1.xls" xfId="2" xr:uid="{B785B832-5FAB-4870-89D8-F29289ECC08F}"/>
    <cellStyle name="Normale_867_PV_007.1_Analisi prezzi_opere civili 2" xfId="4" xr:uid="{A278BF1C-93F5-48A8-9965-1ABD0BB61C6B}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FA6F-DC86-4178-BB3E-F2543538E721}">
  <sheetPr>
    <pageSetUpPr fitToPage="1"/>
  </sheetPr>
  <dimension ref="A1:H65"/>
  <sheetViews>
    <sheetView tabSelected="1" topLeftCell="A28" workbookViewId="0">
      <selection activeCell="E55" sqref="E55"/>
    </sheetView>
  </sheetViews>
  <sheetFormatPr defaultRowHeight="12.75"/>
  <cols>
    <col min="1" max="1" width="11.140625" customWidth="1"/>
    <col min="2" max="2" width="58.28515625" customWidth="1"/>
    <col min="3" max="3" width="12.85546875" customWidth="1"/>
    <col min="4" max="4" width="12.42578125" customWidth="1"/>
    <col min="5" max="5" width="17.85546875" customWidth="1"/>
    <col min="6" max="6" width="15.7109375" customWidth="1"/>
    <col min="7" max="7" width="8.140625" bestFit="1" customWidth="1"/>
  </cols>
  <sheetData>
    <row r="1" spans="1:7" ht="21" thickBot="1">
      <c r="A1" s="145" t="s">
        <v>1</v>
      </c>
      <c r="B1" s="146"/>
      <c r="C1" s="146"/>
      <c r="D1" s="146"/>
      <c r="E1" s="146"/>
      <c r="F1" s="147"/>
      <c r="G1" s="1"/>
    </row>
    <row r="2" spans="1:7" ht="16.5" thickBot="1">
      <c r="A2" s="148" t="s">
        <v>2</v>
      </c>
      <c r="B2" s="149"/>
      <c r="C2" s="150"/>
      <c r="D2" s="151"/>
      <c r="E2" s="151"/>
      <c r="F2" s="152"/>
      <c r="G2" s="2"/>
    </row>
    <row r="3" spans="1:7" ht="13.5">
      <c r="A3" s="153"/>
      <c r="B3" s="154"/>
      <c r="C3" s="159" t="s">
        <v>50</v>
      </c>
      <c r="D3" s="160"/>
      <c r="E3" s="160"/>
      <c r="F3" s="161"/>
      <c r="G3" s="2"/>
    </row>
    <row r="4" spans="1:7" ht="13.5">
      <c r="A4" s="155"/>
      <c r="B4" s="156"/>
      <c r="C4" s="3"/>
      <c r="D4" s="4"/>
      <c r="E4" s="5"/>
      <c r="F4" s="6"/>
      <c r="G4" s="2"/>
    </row>
    <row r="5" spans="1:7" ht="13.5">
      <c r="A5" s="155"/>
      <c r="B5" s="156"/>
      <c r="C5" s="7" t="s">
        <v>3</v>
      </c>
      <c r="D5" s="8"/>
      <c r="E5" s="9"/>
      <c r="F5" s="10"/>
      <c r="G5" s="2"/>
    </row>
    <row r="6" spans="1:7" ht="15.75">
      <c r="A6" s="155"/>
      <c r="B6" s="156"/>
      <c r="C6" s="7" t="s">
        <v>4</v>
      </c>
      <c r="D6" s="11" t="s">
        <v>51</v>
      </c>
      <c r="E6" s="9"/>
      <c r="F6" s="10"/>
      <c r="G6" s="2"/>
    </row>
    <row r="7" spans="1:7" ht="13.5">
      <c r="A7" s="155"/>
      <c r="B7" s="156"/>
      <c r="C7" s="12" t="s">
        <v>5</v>
      </c>
      <c r="D7" s="13"/>
      <c r="E7" s="14"/>
      <c r="F7" s="15"/>
      <c r="G7" s="2"/>
    </row>
    <row r="8" spans="1:7" ht="138.75" customHeight="1" thickBot="1">
      <c r="A8" s="157"/>
      <c r="B8" s="158"/>
      <c r="C8" s="162"/>
      <c r="D8" s="163"/>
      <c r="E8" s="163"/>
      <c r="F8" s="164"/>
      <c r="G8" s="2"/>
    </row>
    <row r="9" spans="1:7">
      <c r="A9" s="16" t="s">
        <v>6</v>
      </c>
      <c r="B9" s="27" t="s">
        <v>28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35</v>
      </c>
    </row>
    <row r="10" spans="1:7" ht="13.5" thickBot="1">
      <c r="A10" s="19" t="s">
        <v>11</v>
      </c>
      <c r="B10" s="20"/>
      <c r="C10" s="19" t="s">
        <v>12</v>
      </c>
      <c r="D10" s="21"/>
      <c r="E10" s="22" t="s">
        <v>13</v>
      </c>
      <c r="F10" s="23" t="s">
        <v>14</v>
      </c>
      <c r="G10" s="23" t="s">
        <v>36</v>
      </c>
    </row>
    <row r="11" spans="1:7" ht="15.75">
      <c r="A11" s="24"/>
      <c r="B11" s="28"/>
      <c r="C11" s="111"/>
      <c r="D11" s="112"/>
      <c r="E11" s="111"/>
      <c r="F11" s="113"/>
      <c r="G11" s="116"/>
    </row>
    <row r="12" spans="1:7">
      <c r="A12" s="30" t="s">
        <v>31</v>
      </c>
      <c r="B12" s="31" t="s">
        <v>43</v>
      </c>
      <c r="C12" s="85"/>
      <c r="D12" s="90"/>
      <c r="E12" s="85"/>
      <c r="F12" s="114"/>
      <c r="G12" s="117"/>
    </row>
    <row r="13" spans="1:7">
      <c r="A13" s="80"/>
      <c r="B13" s="31"/>
      <c r="C13" s="85"/>
      <c r="D13" s="90"/>
      <c r="E13" s="85"/>
      <c r="F13" s="118">
        <f t="shared" ref="F13:F17" si="0">D13*E13</f>
        <v>0</v>
      </c>
      <c r="G13" s="119"/>
    </row>
    <row r="14" spans="1:7">
      <c r="A14" s="80"/>
      <c r="B14" s="31"/>
      <c r="C14" s="85"/>
      <c r="D14" s="90"/>
      <c r="E14" s="85"/>
      <c r="F14" s="118">
        <f t="shared" si="0"/>
        <v>0</v>
      </c>
      <c r="G14" s="119"/>
    </row>
    <row r="15" spans="1:7">
      <c r="A15" s="80"/>
      <c r="B15" s="31"/>
      <c r="C15" s="85"/>
      <c r="D15" s="90"/>
      <c r="E15" s="85"/>
      <c r="F15" s="118">
        <f t="shared" si="0"/>
        <v>0</v>
      </c>
      <c r="G15" s="119"/>
    </row>
    <row r="16" spans="1:7">
      <c r="A16" s="80"/>
      <c r="B16" s="31"/>
      <c r="C16" s="85"/>
      <c r="D16" s="90"/>
      <c r="E16" s="85"/>
      <c r="F16" s="118">
        <f t="shared" si="0"/>
        <v>0</v>
      </c>
      <c r="G16" s="119"/>
    </row>
    <row r="17" spans="1:7">
      <c r="A17" s="80"/>
      <c r="B17" s="31"/>
      <c r="C17" s="85"/>
      <c r="D17" s="90"/>
      <c r="E17" s="85"/>
      <c r="F17" s="118">
        <f t="shared" si="0"/>
        <v>0</v>
      </c>
      <c r="G17" s="119"/>
    </row>
    <row r="18" spans="1:7">
      <c r="A18" s="80"/>
      <c r="B18" s="31"/>
      <c r="C18" s="85"/>
      <c r="D18" s="90"/>
      <c r="E18" s="85"/>
      <c r="F18" s="118">
        <f t="shared" ref="F18:F19" si="1">D18*E18</f>
        <v>0</v>
      </c>
      <c r="G18" s="119"/>
    </row>
    <row r="19" spans="1:7" ht="13.5" thickBot="1">
      <c r="A19" s="78"/>
      <c r="B19" s="33"/>
      <c r="C19" s="85"/>
      <c r="D19" s="90"/>
      <c r="E19" s="85"/>
      <c r="F19" s="120">
        <f t="shared" si="1"/>
        <v>0</v>
      </c>
      <c r="G19" s="119"/>
    </row>
    <row r="20" spans="1:7" ht="13.5" thickBot="1">
      <c r="A20" s="34"/>
      <c r="B20" s="35"/>
      <c r="C20" s="95"/>
      <c r="D20" s="98"/>
      <c r="E20" s="99" t="s">
        <v>44</v>
      </c>
      <c r="F20" s="121">
        <f>SUM(F12:F19)</f>
        <v>0</v>
      </c>
      <c r="G20" s="122" t="e">
        <f>F20/F63</f>
        <v>#DIV/0!</v>
      </c>
    </row>
    <row r="21" spans="1:7">
      <c r="A21" s="36" t="s">
        <v>30</v>
      </c>
      <c r="B21" s="37" t="s">
        <v>29</v>
      </c>
      <c r="C21" s="87"/>
      <c r="D21" s="91"/>
      <c r="E21" s="85"/>
      <c r="F21" s="123"/>
      <c r="G21" s="119"/>
    </row>
    <row r="22" spans="1:7">
      <c r="A22" s="38" t="s">
        <v>64</v>
      </c>
      <c r="B22" s="32" t="s">
        <v>52</v>
      </c>
      <c r="C22" s="88" t="s">
        <v>15</v>
      </c>
      <c r="D22" s="91"/>
      <c r="E22" s="94">
        <v>33.42</v>
      </c>
      <c r="F22" s="118">
        <f>D22*E22</f>
        <v>0</v>
      </c>
      <c r="G22" s="119"/>
    </row>
    <row r="23" spans="1:7">
      <c r="A23" s="38" t="s">
        <v>65</v>
      </c>
      <c r="B23" s="32" t="s">
        <v>53</v>
      </c>
      <c r="C23" s="88" t="s">
        <v>15</v>
      </c>
      <c r="D23" s="91"/>
      <c r="E23" s="94">
        <v>31.67</v>
      </c>
      <c r="F23" s="118">
        <f>D23*E23</f>
        <v>0</v>
      </c>
      <c r="G23" s="119"/>
    </row>
    <row r="24" spans="1:7">
      <c r="A24" s="38" t="s">
        <v>66</v>
      </c>
      <c r="B24" s="32" t="s">
        <v>54</v>
      </c>
      <c r="C24" s="88" t="s">
        <v>15</v>
      </c>
      <c r="D24" s="91"/>
      <c r="E24" s="94">
        <v>29.38</v>
      </c>
      <c r="F24" s="118">
        <f>D24*E24</f>
        <v>0</v>
      </c>
      <c r="G24" s="119"/>
    </row>
    <row r="25" spans="1:7">
      <c r="A25" s="47" t="s">
        <v>67</v>
      </c>
      <c r="B25" s="82" t="s">
        <v>55</v>
      </c>
      <c r="C25" s="89" t="s">
        <v>15</v>
      </c>
      <c r="D25" s="92"/>
      <c r="E25" s="94">
        <v>26.39</v>
      </c>
      <c r="F25" s="118">
        <f t="shared" ref="F25:F31" si="2">D25*E25</f>
        <v>0</v>
      </c>
      <c r="G25" s="119"/>
    </row>
    <row r="26" spans="1:7">
      <c r="A26" s="115" t="s">
        <v>60</v>
      </c>
      <c r="B26" s="84" t="s">
        <v>61</v>
      </c>
      <c r="C26" s="89" t="s">
        <v>15</v>
      </c>
      <c r="D26" s="92"/>
      <c r="E26" s="94">
        <v>90</v>
      </c>
      <c r="F26" s="118">
        <f t="shared" ref="F26:F29" si="3">D26*E26</f>
        <v>0</v>
      </c>
      <c r="G26" s="119"/>
    </row>
    <row r="27" spans="1:7">
      <c r="A27" s="115" t="s">
        <v>62</v>
      </c>
      <c r="B27" s="84" t="s">
        <v>63</v>
      </c>
      <c r="C27" s="89" t="s">
        <v>15</v>
      </c>
      <c r="D27" s="92"/>
      <c r="E27" s="94">
        <v>39.700000000000003</v>
      </c>
      <c r="F27" s="118">
        <f t="shared" si="3"/>
        <v>0</v>
      </c>
      <c r="G27" s="119"/>
    </row>
    <row r="28" spans="1:7">
      <c r="A28" s="115" t="s">
        <v>72</v>
      </c>
      <c r="B28" s="84" t="s">
        <v>73</v>
      </c>
      <c r="C28" s="89" t="s">
        <v>15</v>
      </c>
      <c r="D28" s="92"/>
      <c r="E28" s="94">
        <v>68.75</v>
      </c>
      <c r="F28" s="118">
        <f t="shared" ref="F28" si="4">D28*E28</f>
        <v>0</v>
      </c>
      <c r="G28" s="119"/>
    </row>
    <row r="29" spans="1:7">
      <c r="A29" s="115" t="s">
        <v>68</v>
      </c>
      <c r="B29" s="84" t="s">
        <v>56</v>
      </c>
      <c r="C29" s="89" t="s">
        <v>15</v>
      </c>
      <c r="D29" s="92"/>
      <c r="E29" s="94">
        <v>31.93</v>
      </c>
      <c r="F29" s="118">
        <f t="shared" si="3"/>
        <v>0</v>
      </c>
      <c r="G29" s="119"/>
    </row>
    <row r="30" spans="1:7">
      <c r="A30" s="115" t="s">
        <v>69</v>
      </c>
      <c r="B30" s="84" t="s">
        <v>57</v>
      </c>
      <c r="C30" s="89" t="s">
        <v>15</v>
      </c>
      <c r="D30" s="92"/>
      <c r="E30" s="94">
        <v>28.31</v>
      </c>
      <c r="F30" s="118">
        <f t="shared" si="2"/>
        <v>0</v>
      </c>
      <c r="G30" s="119"/>
    </row>
    <row r="31" spans="1:7">
      <c r="A31" s="115" t="s">
        <v>70</v>
      </c>
      <c r="B31" s="84" t="s">
        <v>58</v>
      </c>
      <c r="C31" s="89" t="s">
        <v>15</v>
      </c>
      <c r="D31" s="92"/>
      <c r="E31" s="94">
        <v>31.93</v>
      </c>
      <c r="F31" s="118">
        <f t="shared" si="2"/>
        <v>0</v>
      </c>
      <c r="G31" s="119"/>
    </row>
    <row r="32" spans="1:7" ht="13.5" thickBot="1">
      <c r="A32" s="83" t="s">
        <v>71</v>
      </c>
      <c r="B32" s="84" t="s">
        <v>59</v>
      </c>
      <c r="C32" s="89" t="s">
        <v>15</v>
      </c>
      <c r="D32" s="100"/>
      <c r="E32" s="97">
        <v>28.31</v>
      </c>
      <c r="F32" s="120">
        <f>D32*E32</f>
        <v>0</v>
      </c>
      <c r="G32" s="119"/>
    </row>
    <row r="33" spans="1:7" ht="13.5" thickBot="1">
      <c r="A33" s="40"/>
      <c r="B33" s="41"/>
      <c r="C33" s="95"/>
      <c r="D33" s="98"/>
      <c r="E33" s="99" t="s">
        <v>45</v>
      </c>
      <c r="F33" s="121">
        <f>SUM(F23:F32)</f>
        <v>0</v>
      </c>
      <c r="G33" s="122" t="e">
        <f>F33/F63</f>
        <v>#DIV/0!</v>
      </c>
    </row>
    <row r="34" spans="1:7">
      <c r="A34" s="36" t="s">
        <v>32</v>
      </c>
      <c r="B34" s="37" t="s">
        <v>77</v>
      </c>
      <c r="C34" s="90"/>
      <c r="D34" s="91"/>
      <c r="E34" s="85"/>
      <c r="F34" s="123"/>
      <c r="G34" s="124"/>
    </row>
    <row r="35" spans="1:7">
      <c r="A35" s="38" t="s">
        <v>74</v>
      </c>
      <c r="B35" s="42" t="s">
        <v>16</v>
      </c>
      <c r="C35" s="90" t="s">
        <v>15</v>
      </c>
      <c r="D35" s="91"/>
      <c r="E35" s="94">
        <v>54.04</v>
      </c>
      <c r="F35" s="118">
        <f>D35*E35</f>
        <v>0</v>
      </c>
      <c r="G35" s="124"/>
    </row>
    <row r="36" spans="1:7">
      <c r="A36" s="38" t="s">
        <v>75</v>
      </c>
      <c r="B36" s="42" t="s">
        <v>76</v>
      </c>
      <c r="C36" s="90" t="s">
        <v>15</v>
      </c>
      <c r="D36" s="91"/>
      <c r="E36" s="94">
        <v>84.88</v>
      </c>
      <c r="F36" s="118">
        <f>D36*E36</f>
        <v>0</v>
      </c>
      <c r="G36" s="124"/>
    </row>
    <row r="37" spans="1:7">
      <c r="A37" s="38" t="s">
        <v>78</v>
      </c>
      <c r="B37" s="42" t="s">
        <v>40</v>
      </c>
      <c r="C37" s="90" t="s">
        <v>15</v>
      </c>
      <c r="D37" s="91"/>
      <c r="E37" s="94">
        <v>21.61</v>
      </c>
      <c r="F37" s="118">
        <f t="shared" ref="F37:F43" si="5">D37*E37</f>
        <v>0</v>
      </c>
      <c r="G37" s="124"/>
    </row>
    <row r="38" spans="1:7">
      <c r="A38" s="38" t="s">
        <v>79</v>
      </c>
      <c r="B38" s="42" t="s">
        <v>41</v>
      </c>
      <c r="C38" s="90" t="s">
        <v>26</v>
      </c>
      <c r="D38" s="91"/>
      <c r="E38" s="94">
        <v>17.920000000000002</v>
      </c>
      <c r="F38" s="118">
        <f t="shared" si="5"/>
        <v>0</v>
      </c>
      <c r="G38" s="124"/>
    </row>
    <row r="39" spans="1:7">
      <c r="A39" s="38" t="s">
        <v>81</v>
      </c>
      <c r="B39" s="42" t="s">
        <v>39</v>
      </c>
      <c r="C39" s="90" t="s">
        <v>15</v>
      </c>
      <c r="D39" s="91"/>
      <c r="E39" s="94">
        <v>43</v>
      </c>
      <c r="F39" s="118">
        <f t="shared" si="5"/>
        <v>0</v>
      </c>
      <c r="G39" s="124"/>
    </row>
    <row r="40" spans="1:7">
      <c r="A40" s="38" t="s">
        <v>82</v>
      </c>
      <c r="B40" s="42" t="s">
        <v>38</v>
      </c>
      <c r="C40" s="90" t="s">
        <v>15</v>
      </c>
      <c r="D40" s="91"/>
      <c r="E40" s="94">
        <v>11.36</v>
      </c>
      <c r="F40" s="118">
        <f t="shared" si="5"/>
        <v>0</v>
      </c>
      <c r="G40" s="124"/>
    </row>
    <row r="41" spans="1:7">
      <c r="A41" s="43" t="s">
        <v>80</v>
      </c>
      <c r="B41" s="44" t="s">
        <v>83</v>
      </c>
      <c r="C41" s="90" t="s">
        <v>15</v>
      </c>
      <c r="D41" s="91"/>
      <c r="E41" s="94">
        <v>9.75</v>
      </c>
      <c r="F41" s="118">
        <f t="shared" si="5"/>
        <v>0</v>
      </c>
      <c r="G41" s="124"/>
    </row>
    <row r="42" spans="1:7">
      <c r="A42" s="38" t="s">
        <v>84</v>
      </c>
      <c r="B42" s="32" t="s">
        <v>17</v>
      </c>
      <c r="C42" s="90" t="s">
        <v>15</v>
      </c>
      <c r="D42" s="91"/>
      <c r="E42" s="94">
        <v>49.09</v>
      </c>
      <c r="F42" s="118">
        <f t="shared" si="5"/>
        <v>0</v>
      </c>
      <c r="G42" s="124"/>
    </row>
    <row r="43" spans="1:7" ht="13.5" customHeight="1" thickBot="1">
      <c r="A43" s="45" t="s">
        <v>85</v>
      </c>
      <c r="B43" s="44" t="s">
        <v>37</v>
      </c>
      <c r="C43" s="90" t="s">
        <v>15</v>
      </c>
      <c r="D43" s="91"/>
      <c r="E43" s="97">
        <v>203.03</v>
      </c>
      <c r="F43" s="120">
        <f t="shared" si="5"/>
        <v>0</v>
      </c>
      <c r="G43" s="124"/>
    </row>
    <row r="44" spans="1:7" ht="13.5" customHeight="1" thickBot="1">
      <c r="A44" s="40"/>
      <c r="B44" s="35"/>
      <c r="C44" s="86"/>
      <c r="D44" s="95"/>
      <c r="E44" s="102" t="s">
        <v>18</v>
      </c>
      <c r="F44" s="121">
        <f>SUM(F34:F43)</f>
        <v>0</v>
      </c>
      <c r="G44" s="122" t="e">
        <f>F44/F63</f>
        <v>#DIV/0!</v>
      </c>
    </row>
    <row r="45" spans="1:7">
      <c r="A45" s="36" t="s">
        <v>32</v>
      </c>
      <c r="B45" s="37" t="s">
        <v>42</v>
      </c>
      <c r="C45" s="87"/>
      <c r="D45" s="92"/>
      <c r="E45" s="101"/>
      <c r="F45" s="123"/>
      <c r="G45" s="124"/>
    </row>
    <row r="46" spans="1:7">
      <c r="A46" s="43"/>
      <c r="B46" s="44" t="s">
        <v>94</v>
      </c>
      <c r="C46" s="90" t="s">
        <v>49</v>
      </c>
      <c r="D46" s="91"/>
      <c r="E46" s="94">
        <v>320</v>
      </c>
      <c r="F46" s="118">
        <f t="shared" ref="F46" si="6">D46*E46</f>
        <v>0</v>
      </c>
      <c r="G46" s="124"/>
    </row>
    <row r="47" spans="1:7">
      <c r="A47" s="46"/>
      <c r="B47" s="32" t="s">
        <v>33</v>
      </c>
      <c r="C47" s="88" t="s">
        <v>0</v>
      </c>
      <c r="D47" s="93"/>
      <c r="E47" s="139">
        <f>F20</f>
        <v>0</v>
      </c>
      <c r="F47" s="118">
        <f>D47*E47</f>
        <v>0</v>
      </c>
      <c r="G47" s="124"/>
    </row>
    <row r="48" spans="1:7" ht="13.5" thickBot="1">
      <c r="A48" s="47"/>
      <c r="B48" s="39" t="s">
        <v>86</v>
      </c>
      <c r="C48" s="89" t="s">
        <v>19</v>
      </c>
      <c r="D48" s="92"/>
      <c r="E48" s="97">
        <v>0.3</v>
      </c>
      <c r="F48" s="120">
        <f>D48*E48</f>
        <v>0</v>
      </c>
      <c r="G48" s="124"/>
    </row>
    <row r="49" spans="1:8" ht="13.5" thickBot="1">
      <c r="A49" s="48"/>
      <c r="B49" s="35"/>
      <c r="C49" s="86"/>
      <c r="D49" s="95"/>
      <c r="E49" s="102" t="s">
        <v>20</v>
      </c>
      <c r="F49" s="121">
        <f>SUM(F45:F48)</f>
        <v>0</v>
      </c>
      <c r="G49" s="122" t="e">
        <f>F49/F63</f>
        <v>#DIV/0!</v>
      </c>
    </row>
    <row r="50" spans="1:8">
      <c r="A50" s="36" t="s">
        <v>47</v>
      </c>
      <c r="B50" s="37" t="s">
        <v>48</v>
      </c>
      <c r="C50" s="87"/>
      <c r="D50" s="92"/>
      <c r="E50" s="101"/>
      <c r="F50" s="123"/>
      <c r="G50" s="124"/>
    </row>
    <row r="51" spans="1:8">
      <c r="A51" s="36"/>
      <c r="B51" s="42" t="s">
        <v>87</v>
      </c>
      <c r="C51" s="87" t="s">
        <v>88</v>
      </c>
      <c r="D51" s="91"/>
      <c r="E51" s="94">
        <v>50</v>
      </c>
      <c r="F51" s="118">
        <f>D51*E51</f>
        <v>0</v>
      </c>
      <c r="G51" s="124"/>
    </row>
    <row r="52" spans="1:8">
      <c r="A52" s="36"/>
      <c r="B52" s="42" t="s">
        <v>89</v>
      </c>
      <c r="C52" s="88" t="s">
        <v>88</v>
      </c>
      <c r="D52" s="91"/>
      <c r="E52" s="94">
        <v>50</v>
      </c>
      <c r="F52" s="118">
        <f>D52*E52</f>
        <v>0</v>
      </c>
      <c r="G52" s="124"/>
    </row>
    <row r="53" spans="1:8">
      <c r="A53" s="46"/>
      <c r="B53" s="42" t="s">
        <v>90</v>
      </c>
      <c r="C53" s="88" t="s">
        <v>88</v>
      </c>
      <c r="D53" s="91"/>
      <c r="E53" s="94">
        <v>175</v>
      </c>
      <c r="F53" s="118">
        <f>D53*E53</f>
        <v>0</v>
      </c>
      <c r="G53" s="124"/>
    </row>
    <row r="54" spans="1:8" ht="13.5" thickBot="1">
      <c r="A54" s="46"/>
      <c r="B54" s="42" t="s">
        <v>91</v>
      </c>
      <c r="C54" s="103" t="s">
        <v>88</v>
      </c>
      <c r="D54" s="96"/>
      <c r="E54" s="104">
        <v>175</v>
      </c>
      <c r="F54" s="120">
        <f>D54*E54</f>
        <v>0</v>
      </c>
      <c r="G54" s="124"/>
    </row>
    <row r="55" spans="1:8" ht="13.5" thickBot="1">
      <c r="A55" s="48"/>
      <c r="B55" s="35"/>
      <c r="C55" s="108"/>
      <c r="D55" s="109"/>
      <c r="E55" s="110" t="s">
        <v>46</v>
      </c>
      <c r="F55" s="125">
        <f>SUM(F50:F54)</f>
        <v>0</v>
      </c>
      <c r="G55" s="122" t="e">
        <f>F55/F63</f>
        <v>#DIV/0!</v>
      </c>
    </row>
    <row r="56" spans="1:8" ht="13.5" thickBot="1">
      <c r="A56" s="49"/>
      <c r="B56" s="50"/>
      <c r="C56" s="105"/>
      <c r="D56" s="106"/>
      <c r="E56" s="107"/>
      <c r="F56" s="126"/>
      <c r="G56" s="127"/>
    </row>
    <row r="57" spans="1:8" ht="13.5" thickBot="1">
      <c r="A57" s="51" t="s">
        <v>21</v>
      </c>
      <c r="B57" s="52"/>
      <c r="C57" s="53" t="s">
        <v>22</v>
      </c>
      <c r="D57" s="54"/>
      <c r="E57" s="55"/>
      <c r="F57" s="125">
        <f>F49+F44+F20+F33+F55</f>
        <v>0</v>
      </c>
      <c r="G57" s="128"/>
      <c r="H57" s="79"/>
    </row>
    <row r="58" spans="1:8" ht="12.75" customHeight="1" thickBot="1">
      <c r="A58" s="138"/>
      <c r="B58" s="141" t="s">
        <v>92</v>
      </c>
      <c r="C58" s="57"/>
      <c r="D58" s="58"/>
      <c r="E58" s="59"/>
      <c r="F58" s="129"/>
      <c r="G58" s="130"/>
    </row>
    <row r="59" spans="1:8" ht="13.5" thickBot="1">
      <c r="A59" s="140"/>
      <c r="B59" s="141" t="s">
        <v>93</v>
      </c>
      <c r="C59" s="7" t="s">
        <v>34</v>
      </c>
      <c r="D59" s="61"/>
      <c r="E59" s="62"/>
      <c r="F59" s="131">
        <f>F57*0.17</f>
        <v>0</v>
      </c>
      <c r="G59" s="132"/>
    </row>
    <row r="60" spans="1:8" ht="12.75" customHeight="1">
      <c r="A60" s="29"/>
      <c r="B60" s="81"/>
      <c r="C60" s="56"/>
      <c r="D60" s="63"/>
      <c r="E60" s="64"/>
      <c r="F60" s="133"/>
      <c r="G60" s="130"/>
    </row>
    <row r="61" spans="1:8">
      <c r="A61" s="65"/>
      <c r="B61" s="81"/>
      <c r="C61" s="66"/>
      <c r="D61" s="25" t="s">
        <v>23</v>
      </c>
      <c r="E61" s="26"/>
      <c r="F61" s="134">
        <f>(F57+F59)*0.1</f>
        <v>0</v>
      </c>
      <c r="G61" s="132"/>
    </row>
    <row r="62" spans="1:8">
      <c r="A62" s="60"/>
      <c r="B62" s="81"/>
      <c r="C62" s="56"/>
      <c r="D62" s="67"/>
      <c r="E62" s="68"/>
      <c r="F62" s="133"/>
      <c r="G62" s="130"/>
    </row>
    <row r="63" spans="1:8">
      <c r="A63" s="60"/>
      <c r="B63" s="81"/>
      <c r="C63" s="142" t="s">
        <v>24</v>
      </c>
      <c r="D63" s="143"/>
      <c r="E63" s="144"/>
      <c r="F63" s="131">
        <f>SUM(F57:F61)</f>
        <v>0</v>
      </c>
      <c r="G63" s="135"/>
    </row>
    <row r="64" spans="1:8" ht="13.5" thickBot="1">
      <c r="A64" s="60"/>
      <c r="B64" s="69"/>
      <c r="C64" s="70" t="s">
        <v>25</v>
      </c>
      <c r="D64" s="71"/>
      <c r="E64" s="72"/>
      <c r="F64" s="133"/>
      <c r="G64" s="136"/>
    </row>
    <row r="65" spans="1:7" ht="13.5" thickBot="1">
      <c r="A65" s="73"/>
      <c r="B65" s="74"/>
      <c r="C65" s="75" t="s">
        <v>27</v>
      </c>
      <c r="D65" s="76"/>
      <c r="E65" s="77"/>
      <c r="F65" s="137">
        <v>0</v>
      </c>
      <c r="G65" s="136"/>
    </row>
  </sheetData>
  <mergeCells count="7">
    <mergeCell ref="C63:E63"/>
    <mergeCell ref="A1:F1"/>
    <mergeCell ref="A2:B2"/>
    <mergeCell ref="C2:F2"/>
    <mergeCell ref="A3:B8"/>
    <mergeCell ref="C3:F3"/>
    <mergeCell ref="C8:F8"/>
  </mergeCell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NP.00</vt:lpstr>
      <vt:lpstr>NP.00!Area_stampa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excel per analisi prezzo in edilizia</dc:title>
  <dc:creator>studio petrillo</dc:creator>
  <cp:lastModifiedBy>utente</cp:lastModifiedBy>
  <cp:lastPrinted>2023-04-11T10:02:59Z</cp:lastPrinted>
  <dcterms:created xsi:type="dcterms:W3CDTF">1999-09-10T09:12:31Z</dcterms:created>
  <dcterms:modified xsi:type="dcterms:W3CDTF">2024-05-02T14:17:46Z</dcterms:modified>
</cp:coreProperties>
</file>